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harts/chart1.xml" ContentType="application/vnd.openxmlformats-officedocument.drawingml.chart+xml"/>
  <Override PartName="/xl/charts/colors1.xml" ContentType="application/vnd.ms-office.chartcolorstyle+xml"/>
  <Override PartName="/xl/charts/style1.xml" ContentType="application/vnd.ms-office.chartstyle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基础数据" sheetId="2" r:id="rId1"/>
    <sheet name="最终显示（截图后放在报告里即可）" sheetId="3" r:id="rId2"/>
    <sheet name="Sheet1" sheetId="4" r:id="rId3"/>
  </sheets>
  <definedNames>
    <definedName name="_xlnm.Print_Area" localSheetId="0">基础数据!$A$7:$N$15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<sst xmlns="http://schemas.openxmlformats.org/spreadsheetml/2006/main" count="42" uniqueCount="31">
  <si>
    <t>仅需对绿色部分进行填写，其它部分均为自动计算</t>
  </si>
  <si>
    <t>黄色部分不准改动！！！
公司名仅需要简写！！！</t>
  </si>
  <si>
    <t>仅选取前五名进行数据分析，低于前五名不统计！！！</t>
  </si>
  <si>
    <t>图表含义：单项偏差率=（公司单项得分-单项前5名平均分）/单项前5名平均分</t>
  </si>
  <si>
    <t>如仅有前三、前四名情形，第三第四名不需要填，空置即可</t>
  </si>
  <si>
    <t>填写完成后，对“最终显示”的柱状折线图截屏，放报告里
这个页面的表格不必打印</t>
  </si>
  <si>
    <t>前五名分项得分与平均分偏差率对比表</t>
  </si>
  <si>
    <t>报价部分</t>
  </si>
  <si>
    <t>技术部分</t>
  </si>
  <si>
    <t>商务部分</t>
  </si>
  <si>
    <t>总分</t>
  </si>
  <si>
    <t>平均分</t>
  </si>
  <si>
    <t>投标单位</t>
  </si>
  <si>
    <t>实得分</t>
  </si>
  <si>
    <t>分差值</t>
  </si>
  <si>
    <t>偏差率</t>
  </si>
  <si>
    <t>第一名</t>
  </si>
  <si>
    <t>AA公司</t>
  </si>
  <si>
    <t>第二名</t>
  </si>
  <si>
    <t>BB公司</t>
  </si>
  <si>
    <t>第三名</t>
  </si>
  <si>
    <t>CC公司</t>
  </si>
  <si>
    <t>第四名</t>
  </si>
  <si>
    <t>DD公司</t>
  </si>
  <si>
    <t>第五名</t>
  </si>
  <si>
    <t>任何一个部分偏差率越高，证明该板块最具竞争力，就是报价最低、技术最好、商务最优。相应负值，就是低于了平均分值。偏差为零，就证明得分就是平均得分。</t>
  </si>
  <si>
    <t>报价</t>
  </si>
  <si>
    <t>技术</t>
  </si>
  <si>
    <t>商务</t>
  </si>
  <si>
    <t>折线数据标签</t>
  </si>
  <si>
    <t>自动生成数据，不要改动！！！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</si>
</sst>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%"/>
    <numFmt numFmtId="177" formatCode="0.00_ "/>
  </numFmts>
  <fonts count="32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4"/>
      <name val="宋体"/>
      <charset val="134"/>
      <scheme val="minor"/>
    </font>
    <font>
      <sz val="10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4"/>
      <color rgb="FFFF0000"/>
      <name val="宋体"/>
      <charset val="134"/>
      <scheme val="minor"/>
    </font>
    <font>
      <sz val="10.5"/>
      <color theme="1"/>
      <name val="宋体"/>
      <charset val="134"/>
    </font>
    <font>
      <b/>
      <sz val="12"/>
      <color theme="1"/>
      <name val="宋体"/>
      <charset val="134"/>
      <scheme val="minor"/>
    </font>
    <font>
      <sz val="12"/>
      <color theme="1"/>
      <name val="宋体"/>
      <charset val="134"/>
    </font>
    <font>
      <sz val="10"/>
      <color theme="1"/>
      <name val="宋体"/>
      <charset val="134"/>
    </font>
    <font>
      <sz val="9"/>
      <color theme="1"/>
      <name val="宋体"/>
      <charset val="134"/>
      <scheme val="minor"/>
    </font>
    <font>
      <sz val="18"/>
      <color rgb="FFFF0000"/>
      <name val="宋体"/>
      <charset val="134"/>
      <scheme val="minor"/>
    </font>
    <font>
      <sz val="20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099978637043366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6" borderId="25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26" applyNumberFormat="0" applyFill="0" applyAlignment="0" applyProtection="0">
      <alignment vertical="center"/>
    </xf>
    <xf numFmtId="0" fontId="19" fillId="0" borderId="26" applyNumberFormat="0" applyFill="0" applyAlignment="0" applyProtection="0">
      <alignment vertical="center"/>
    </xf>
    <xf numFmtId="0" fontId="20" fillId="0" borderId="2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28" applyNumberFormat="0" applyAlignment="0" applyProtection="0">
      <alignment vertical="center"/>
    </xf>
    <xf numFmtId="0" fontId="22" fillId="8" borderId="29" applyNumberFormat="0" applyAlignment="0" applyProtection="0">
      <alignment vertical="center"/>
    </xf>
    <xf numFmtId="0" fontId="23" fillId="8" borderId="28" applyNumberFormat="0" applyAlignment="0" applyProtection="0">
      <alignment vertical="center"/>
    </xf>
    <xf numFmtId="0" fontId="24" fillId="9" borderId="30" applyNumberFormat="0" applyAlignment="0" applyProtection="0">
      <alignment vertical="center"/>
    </xf>
    <xf numFmtId="0" fontId="25" fillId="0" borderId="31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176" fontId="0" fillId="0" borderId="0" xfId="3" applyNumberFormat="1" applyFont="1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2" borderId="1" xfId="0" applyFont="1" applyFill="1" applyBorder="1">
      <alignment vertical="center"/>
    </xf>
    <xf numFmtId="0" fontId="1" fillId="2" borderId="2" xfId="0" applyFont="1" applyFill="1" applyBorder="1">
      <alignment vertical="center"/>
    </xf>
    <xf numFmtId="0" fontId="1" fillId="2" borderId="3" xfId="0" applyFont="1" applyFill="1" applyBorder="1">
      <alignment vertic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2" fillId="2" borderId="4" xfId="0" applyFont="1" applyFill="1" applyBorder="1">
      <alignment vertical="center"/>
    </xf>
    <xf numFmtId="0" fontId="2" fillId="2" borderId="0" xfId="0" applyFont="1" applyFill="1" applyBorder="1">
      <alignment vertical="center"/>
    </xf>
    <xf numFmtId="0" fontId="2" fillId="2" borderId="5" xfId="0" applyFont="1" applyFill="1" applyBorder="1">
      <alignment vertical="center"/>
    </xf>
    <xf numFmtId="0" fontId="6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1" fillId="2" borderId="4" xfId="0" applyFont="1" applyFill="1" applyBorder="1">
      <alignment vertical="center"/>
    </xf>
    <xf numFmtId="0" fontId="1" fillId="2" borderId="6" xfId="0" applyFont="1" applyFill="1" applyBorder="1" applyAlignment="1">
      <alignment horizontal="left" vertical="center" wrapText="1"/>
    </xf>
    <xf numFmtId="0" fontId="1" fillId="2" borderId="7" xfId="0" applyFont="1" applyFill="1" applyBorder="1" applyAlignment="1">
      <alignment horizontal="left" vertical="center" wrapText="1"/>
    </xf>
    <xf numFmtId="0" fontId="1" fillId="2" borderId="8" xfId="0" applyFont="1" applyFill="1" applyBorder="1" applyAlignment="1">
      <alignment horizontal="left" vertical="center" wrapText="1"/>
    </xf>
    <xf numFmtId="177" fontId="4" fillId="0" borderId="0" xfId="0" applyNumberFormat="1" applyFont="1">
      <alignment vertical="center"/>
    </xf>
    <xf numFmtId="177" fontId="7" fillId="0" borderId="0" xfId="0" applyNumberFormat="1" applyFont="1" applyAlignment="1">
      <alignment horizontal="center" vertical="center"/>
    </xf>
    <xf numFmtId="177" fontId="8" fillId="0" borderId="0" xfId="0" applyNumberFormat="1" applyFont="1">
      <alignment vertical="center"/>
    </xf>
    <xf numFmtId="0" fontId="8" fillId="0" borderId="0" xfId="0" applyFont="1">
      <alignment vertical="center"/>
    </xf>
    <xf numFmtId="177" fontId="3" fillId="3" borderId="9" xfId="0" applyNumberFormat="1" applyFont="1" applyFill="1" applyBorder="1">
      <alignment vertical="center"/>
    </xf>
    <xf numFmtId="177" fontId="9" fillId="3" borderId="10" xfId="0" applyNumberFormat="1" applyFont="1" applyFill="1" applyBorder="1" applyAlignment="1">
      <alignment horizontal="center" vertical="center"/>
    </xf>
    <xf numFmtId="177" fontId="9" fillId="3" borderId="11" xfId="0" applyNumberFormat="1" applyFont="1" applyFill="1" applyBorder="1" applyAlignment="1">
      <alignment horizontal="center" vertical="center"/>
    </xf>
    <xf numFmtId="177" fontId="9" fillId="3" borderId="12" xfId="0" applyNumberFormat="1" applyFont="1" applyFill="1" applyBorder="1" applyAlignment="1">
      <alignment horizontal="center" vertical="center"/>
    </xf>
    <xf numFmtId="177" fontId="3" fillId="3" borderId="13" xfId="0" applyNumberFormat="1" applyFont="1" applyFill="1" applyBorder="1">
      <alignment vertical="center"/>
    </xf>
    <xf numFmtId="177" fontId="9" fillId="2" borderId="14" xfId="0" applyNumberFormat="1" applyFont="1" applyFill="1" applyBorder="1" applyAlignment="1">
      <alignment horizontal="center" vertical="center"/>
    </xf>
    <xf numFmtId="177" fontId="9" fillId="2" borderId="15" xfId="0" applyNumberFormat="1" applyFont="1" applyFill="1" applyBorder="1" applyAlignment="1">
      <alignment horizontal="center" vertical="center"/>
    </xf>
    <xf numFmtId="177" fontId="9" fillId="2" borderId="16" xfId="0" applyNumberFormat="1" applyFont="1" applyFill="1" applyBorder="1" applyAlignment="1">
      <alignment horizontal="center" vertical="center"/>
    </xf>
    <xf numFmtId="177" fontId="3" fillId="3" borderId="17" xfId="0" applyNumberFormat="1" applyFont="1" applyFill="1" applyBorder="1">
      <alignment vertical="center"/>
    </xf>
    <xf numFmtId="177" fontId="9" fillId="3" borderId="18" xfId="0" applyNumberFormat="1" applyFont="1" applyFill="1" applyBorder="1" applyAlignment="1">
      <alignment horizontal="center" vertical="center"/>
    </xf>
    <xf numFmtId="177" fontId="9" fillId="3" borderId="19" xfId="0" applyNumberFormat="1" applyFont="1" applyFill="1" applyBorder="1" applyAlignment="1">
      <alignment horizontal="center" vertical="center"/>
    </xf>
    <xf numFmtId="177" fontId="9" fillId="3" borderId="20" xfId="0" applyNumberFormat="1" applyFont="1" applyFill="1" applyBorder="1" applyAlignment="1">
      <alignment horizontal="center" vertical="center"/>
    </xf>
    <xf numFmtId="177" fontId="3" fillId="4" borderId="17" xfId="0" applyNumberFormat="1" applyFont="1" applyFill="1" applyBorder="1">
      <alignment vertical="center"/>
    </xf>
    <xf numFmtId="177" fontId="9" fillId="4" borderId="18" xfId="0" applyNumberFormat="1" applyFont="1" applyFill="1" applyBorder="1">
      <alignment vertical="center"/>
    </xf>
    <xf numFmtId="177" fontId="9" fillId="2" borderId="19" xfId="0" applyNumberFormat="1" applyFont="1" applyFill="1" applyBorder="1">
      <alignment vertical="center"/>
    </xf>
    <xf numFmtId="10" fontId="9" fillId="2" borderId="20" xfId="0" applyNumberFormat="1" applyFont="1" applyFill="1" applyBorder="1">
      <alignment vertical="center"/>
    </xf>
    <xf numFmtId="177" fontId="9" fillId="2" borderId="18" xfId="0" applyNumberFormat="1" applyFont="1" applyFill="1" applyBorder="1">
      <alignment vertical="center"/>
    </xf>
    <xf numFmtId="177" fontId="3" fillId="4" borderId="21" xfId="0" applyNumberFormat="1" applyFont="1" applyFill="1" applyBorder="1">
      <alignment vertical="center"/>
    </xf>
    <xf numFmtId="177" fontId="9" fillId="4" borderId="22" xfId="0" applyNumberFormat="1" applyFont="1" applyFill="1" applyBorder="1">
      <alignment vertical="center"/>
    </xf>
    <xf numFmtId="10" fontId="9" fillId="2" borderId="23" xfId="0" applyNumberFormat="1" applyFont="1" applyFill="1" applyBorder="1">
      <alignment vertical="center"/>
    </xf>
    <xf numFmtId="177" fontId="9" fillId="2" borderId="24" xfId="0" applyNumberFormat="1" applyFont="1" applyFill="1" applyBorder="1">
      <alignment vertical="center"/>
    </xf>
    <xf numFmtId="0" fontId="9" fillId="5" borderId="0" xfId="0" applyFont="1" applyFill="1">
      <alignment vertical="center"/>
    </xf>
    <xf numFmtId="0" fontId="3" fillId="5" borderId="0" xfId="0" applyFont="1" applyFill="1">
      <alignment vertical="center"/>
    </xf>
    <xf numFmtId="0" fontId="9" fillId="0" borderId="0" xfId="0" applyFont="1">
      <alignment vertical="center"/>
    </xf>
    <xf numFmtId="0" fontId="10" fillId="2" borderId="10" xfId="0" applyFont="1" applyFill="1" applyBorder="1">
      <alignment vertical="center"/>
    </xf>
    <xf numFmtId="0" fontId="10" fillId="2" borderId="11" xfId="0" applyFont="1" applyFill="1" applyBorder="1">
      <alignment vertical="center"/>
    </xf>
    <xf numFmtId="0" fontId="10" fillId="2" borderId="12" xfId="0" applyFont="1" applyFill="1" applyBorder="1">
      <alignment vertical="center"/>
    </xf>
    <xf numFmtId="0" fontId="10" fillId="2" borderId="2" xfId="0" applyFont="1" applyFill="1" applyBorder="1">
      <alignment vertical="center"/>
    </xf>
    <xf numFmtId="0" fontId="11" fillId="2" borderId="1" xfId="0" applyFont="1" applyFill="1" applyBorder="1" applyAlignment="1">
      <alignment horizontal="left" vertical="center" wrapText="1"/>
    </xf>
    <xf numFmtId="0" fontId="11" fillId="2" borderId="2" xfId="0" applyFont="1" applyFill="1" applyBorder="1" applyAlignment="1">
      <alignment horizontal="left" vertical="center" wrapText="1"/>
    </xf>
    <xf numFmtId="0" fontId="11" fillId="2" borderId="3" xfId="0" applyFont="1" applyFill="1" applyBorder="1" applyAlignment="1">
      <alignment horizontal="left" vertical="center" wrapText="1"/>
    </xf>
    <xf numFmtId="0" fontId="10" fillId="2" borderId="18" xfId="0" applyFont="1" applyFill="1" applyBorder="1" applyAlignment="1">
      <alignment vertical="center" wrapText="1"/>
    </xf>
    <xf numFmtId="0" fontId="10" fillId="2" borderId="19" xfId="3" applyNumberFormat="1" applyFont="1" applyFill="1" applyBorder="1">
      <alignment vertical="center"/>
    </xf>
    <xf numFmtId="0" fontId="10" fillId="2" borderId="20" xfId="0" applyFont="1" applyFill="1" applyBorder="1">
      <alignment vertical="center"/>
    </xf>
    <xf numFmtId="0" fontId="10" fillId="2" borderId="0" xfId="0" applyFont="1" applyFill="1">
      <alignment vertical="center"/>
    </xf>
    <xf numFmtId="0" fontId="11" fillId="2" borderId="4" xfId="0" applyFont="1" applyFill="1" applyBorder="1" applyAlignment="1">
      <alignment horizontal="left" vertical="center" wrapText="1"/>
    </xf>
    <xf numFmtId="0" fontId="11" fillId="2" borderId="0" xfId="0" applyFont="1" applyFill="1" applyAlignment="1">
      <alignment horizontal="left" vertical="center" wrapText="1"/>
    </xf>
    <xf numFmtId="0" fontId="11" fillId="2" borderId="5" xfId="0" applyFont="1" applyFill="1" applyBorder="1" applyAlignment="1">
      <alignment horizontal="left" vertical="center" wrapText="1"/>
    </xf>
    <xf numFmtId="0" fontId="10" fillId="2" borderId="24" xfId="3" applyNumberFormat="1" applyFont="1" applyFill="1" applyBorder="1">
      <alignment vertical="center"/>
    </xf>
    <xf numFmtId="0" fontId="10" fillId="2" borderId="23" xfId="0" applyFont="1" applyFill="1" applyBorder="1">
      <alignment vertical="center"/>
    </xf>
    <xf numFmtId="0" fontId="10" fillId="2" borderId="7" xfId="0" applyFont="1" applyFill="1" applyBorder="1">
      <alignment vertical="center"/>
    </xf>
    <xf numFmtId="0" fontId="11" fillId="2" borderId="6" xfId="0" applyFont="1" applyFill="1" applyBorder="1" applyAlignment="1">
      <alignment horizontal="left" vertical="center" wrapText="1"/>
    </xf>
    <xf numFmtId="0" fontId="11" fillId="2" borderId="7" xfId="0" applyFont="1" applyFill="1" applyBorder="1" applyAlignment="1">
      <alignment horizontal="left" vertical="center" wrapText="1"/>
    </xf>
    <xf numFmtId="0" fontId="11" fillId="2" borderId="8" xfId="0" applyFont="1" applyFill="1" applyBorder="1" applyAlignment="1">
      <alignment horizontal="left" vertical="center" wrapText="1"/>
    </xf>
    <xf numFmtId="0" fontId="10" fillId="0" borderId="0" xfId="0" applyFont="1">
      <alignment vertical="center"/>
    </xf>
    <xf numFmtId="0" fontId="12" fillId="0" borderId="0" xfId="0" applyFont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lang="zh-CN"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zh-CN" altLang="en-US" sz="1800" b="1">
                <a:solidFill>
                  <a:sysClr val="windowText" lastClr="000000"/>
                </a:solidFill>
                <a:latin typeface="等线" panose="02010600030101010101" pitchFamily="2" charset="-122"/>
                <a:ea typeface="等线" panose="02010600030101010101" pitchFamily="2" charset="-122"/>
              </a:rPr>
              <a:t>前五名单项得分与平均分偏差率柱状图和总分偏差率折线图</a:t>
            </a:r>
            <a:endParaRPr lang="zh-CN" altLang="en-US" sz="1800" b="1">
              <a:solidFill>
                <a:sysClr val="windowText" lastClr="000000"/>
              </a:solidFill>
              <a:latin typeface="等线" panose="02010600030101010101" pitchFamily="2" charset="-122"/>
              <a:ea typeface="等线" panose="02010600030101010101" pitchFamily="2" charset="-122"/>
            </a:endParaRPr>
          </a:p>
        </c:rich>
      </c:tx>
      <c:layout>
        <c:manualLayout>
          <c:xMode val="edge"/>
          <c:yMode val="edge"/>
          <c:x val="0.109948937572064"/>
          <c:y val="0.0226443577808529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基础数据!$C$19</c:f>
              <c:strCache>
                <c:ptCount val="1"/>
                <c:pt idx="0">
                  <c:v>报价</c:v>
                </c:pt>
              </c:strCache>
            </c:strRef>
          </c:tx>
          <c:spPr>
            <a:pattFill prst="pct25">
              <a:fgClr>
                <a:schemeClr val="tx1">
                  <a:lumMod val="75000"/>
                  <a:lumOff val="25000"/>
                </a:schemeClr>
              </a:fgClr>
              <a:bgClr>
                <a:schemeClr val="bg1"/>
              </a:bgClr>
            </a:pattFill>
            <a:ln w="12700">
              <a:solidFill>
                <a:schemeClr val="tx1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lang="zh-CN"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基础数据!$B$20:$B$24</c:f>
              <c:strCache>
                <c:ptCount val="5"/>
                <c:pt idx="0">
                  <c:v>第一名
AA公司</c:v>
                </c:pt>
                <c:pt idx="1">
                  <c:v>第二名
BB公司</c:v>
                </c:pt>
                <c:pt idx="2">
                  <c:v>第三名
CC公司</c:v>
                </c:pt>
                <c:pt idx="3">
                  <c:v>第四名
DD公司</c:v>
                </c:pt>
                <c:pt idx="4">
                  <c:v/>
                </c:pt>
              </c:strCache>
            </c:strRef>
          </c:cat>
          <c:val>
            <c:numRef>
              <c:f>基础数据!$C$20:$C$24</c:f>
              <c:numCache>
                <c:formatCode>General</c:formatCode>
                <c:ptCount val="5"/>
                <c:pt idx="0">
                  <c:v>-21.3</c:v>
                </c:pt>
                <c:pt idx="1">
                  <c:v>5.6</c:v>
                </c:pt>
                <c:pt idx="2">
                  <c:v>21.9</c:v>
                </c:pt>
                <c:pt idx="3">
                  <c:v>-6.2</c:v>
                </c:pt>
                <c:pt idx="4">
                  <c:v>0</c:v>
                </c:pt>
              </c:numCache>
            </c:numRef>
          </c:val>
        </c:ser>
        <c:ser>
          <c:idx val="1"/>
          <c:order val="1"/>
          <c:tx>
            <c:strRef>
              <c:f>基础数据!$D$19</c:f>
              <c:strCache>
                <c:ptCount val="1"/>
                <c:pt idx="0">
                  <c:v>技术</c:v>
                </c:pt>
              </c:strCache>
            </c:strRef>
          </c:tx>
          <c:spPr>
            <a:pattFill prst="pct5">
              <a:fgClr>
                <a:srgbClr val="000000"/>
              </a:fgClr>
              <a:bgClr>
                <a:schemeClr val="bg1"/>
              </a:bgClr>
            </a:pattFill>
            <a:ln w="12700">
              <a:solidFill>
                <a:schemeClr val="tx1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lang="zh-CN"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基础数据!$B$20:$B$24</c:f>
              <c:strCache>
                <c:ptCount val="5"/>
                <c:pt idx="0">
                  <c:v>第一名
AA公司</c:v>
                </c:pt>
                <c:pt idx="1">
                  <c:v>第二名
BB公司</c:v>
                </c:pt>
                <c:pt idx="2">
                  <c:v>第三名
CC公司</c:v>
                </c:pt>
                <c:pt idx="3">
                  <c:v>第四名
DD公司</c:v>
                </c:pt>
                <c:pt idx="4">
                  <c:v/>
                </c:pt>
              </c:strCache>
            </c:strRef>
          </c:cat>
          <c:val>
            <c:numRef>
              <c:f>基础数据!$D$20:$D$24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ser>
          <c:idx val="2"/>
          <c:order val="2"/>
          <c:tx>
            <c:strRef>
              <c:f>基础数据!$E$19</c:f>
              <c:strCache>
                <c:ptCount val="1"/>
                <c:pt idx="0">
                  <c:v>商务</c:v>
                </c:pt>
              </c:strCache>
            </c:strRef>
          </c:tx>
          <c:spPr>
            <a:pattFill prst="wdDnDiag">
              <a:fgClr>
                <a:schemeClr val="tx1">
                  <a:lumMod val="75000"/>
                  <a:lumOff val="25000"/>
                </a:schemeClr>
              </a:fgClr>
              <a:bgClr>
                <a:schemeClr val="bg1"/>
              </a:bgClr>
            </a:pattFill>
            <a:ln w="12700">
              <a:solidFill>
                <a:schemeClr val="tx1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lang="zh-CN"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基础数据!$B$20:$B$24</c:f>
              <c:strCache>
                <c:ptCount val="5"/>
                <c:pt idx="0">
                  <c:v>第一名
AA公司</c:v>
                </c:pt>
                <c:pt idx="1">
                  <c:v>第二名
BB公司</c:v>
                </c:pt>
                <c:pt idx="2">
                  <c:v>第三名
CC公司</c:v>
                </c:pt>
                <c:pt idx="3">
                  <c:v>第四名
DD公司</c:v>
                </c:pt>
                <c:pt idx="4">
                  <c:v/>
                </c:pt>
              </c:strCache>
            </c:strRef>
          </c:cat>
          <c:val>
            <c:numRef>
              <c:f>基础数据!$E$20:$E$24</c:f>
              <c:numCache>
                <c:formatCode>General</c:formatCode>
                <c:ptCount val="5"/>
                <c:pt idx="0">
                  <c:v>40.3</c:v>
                </c:pt>
                <c:pt idx="1">
                  <c:v>-5.6</c:v>
                </c:pt>
                <c:pt idx="2">
                  <c:v>-25.1</c:v>
                </c:pt>
                <c:pt idx="3">
                  <c:v>-9.6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-20"/>
        <c:axId val="2119183392"/>
        <c:axId val="2119182976"/>
      </c:barChart>
      <c:scatterChart>
        <c:scatterStyle val="lineMarker"/>
        <c:varyColors val="0"/>
        <c:ser>
          <c:idx val="3"/>
          <c:order val="3"/>
          <c:tx>
            <c:strRef>
              <c:f>基础数据!$F$19</c:f>
              <c:strCache>
                <c:ptCount val="1"/>
                <c:pt idx="0">
                  <c:v>总分</c:v>
                </c:pt>
              </c:strCache>
            </c:strRef>
          </c:tx>
          <c:spPr>
            <a:ln w="34925" cap="rnd" cmpd="sng">
              <a:solidFill>
                <a:schemeClr val="tx1">
                  <a:lumMod val="50000"/>
                  <a:lumOff val="50000"/>
                  <a:alpha val="80000"/>
                </a:schemeClr>
              </a:solidFill>
              <a:prstDash val="solid"/>
              <a:round/>
            </a:ln>
            <a:effectLst/>
          </c:spPr>
          <c:marker>
            <c:symbol val="circle"/>
            <c:size val="7"/>
            <c:spPr>
              <a:solidFill>
                <a:schemeClr val="bg1"/>
              </a:solidFill>
              <a:ln w="19050">
                <a:solidFill>
                  <a:schemeClr val="tx1"/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0.0726423704762852"/>
                  <c:y val="-0.0437605200401783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/>
                  <a:lstStyle/>
                  <a:p>
                    <a:pPr defTabSz="914400">
                      <a:defRPr lang="zh-CN" sz="1000" b="1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a6cfc296-154c-4e93-8fc5-447a648cd4b1}" type="CELLRANGE">
                      <a:t>[CELLRANGE]</a:t>
                    </a:fld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1"/>
              <c:layout/>
              <c:tx>
                <c:rich>
                  <a:bodyPr rot="0" spcFirstLastPara="1" vertOverflow="ellipsis" vert="horz" wrap="square" lIns="38100" tIns="19050" rIns="38100" bIns="19050" anchor="ctr" anchorCtr="1"/>
                  <a:lstStyle/>
                  <a:p>
                    <a:pPr defTabSz="914400">
                      <a:defRPr lang="zh-CN" sz="1000" b="1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df2b15cc-3057-48ca-ac91-76cae9de585b}" type="CELLRANGE">
                      <a:t>[CELLRANGE]</a:t>
                    </a:fld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2"/>
              <c:layout>
                <c:manualLayout>
                  <c:x val="-0.0127861765259694"/>
                  <c:y val="-0.0401447010885039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/>
                  <a:lstStyle/>
                  <a:p>
                    <a:pPr defTabSz="914400">
                      <a:defRPr lang="zh-CN" sz="1000" b="1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382c3c92-3862-460d-a79b-00ca136a91b7}" type="CELLRANGE">
                      <a:t>[CELLRANGE]</a:t>
                    </a:fld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3"/>
              <c:layout/>
              <c:tx>
                <c:rich>
                  <a:bodyPr rot="0" spcFirstLastPara="1" vertOverflow="ellipsis" vert="horz" wrap="square" lIns="38100" tIns="19050" rIns="38100" bIns="19050" anchor="ctr" anchorCtr="1"/>
                  <a:lstStyle/>
                  <a:p>
                    <a:pPr defTabSz="914400">
                      <a:defRPr lang="zh-CN" sz="1000" b="1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2dc01db9-4f0a-4b23-82da-e3dd29ccc856}" type="CELLRANGE">
                      <a:t>[CELLRANGE]</a:t>
                    </a:fld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4"/>
              <c:layout>
                <c:manualLayout>
                  <c:x val="-0.0324377235109279"/>
                  <c:y val="0.050992157943527"/>
                </c:manualLayout>
              </c:layout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lang="zh-CN" sz="10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DataLabelsRange val="1"/>
                <c15:showLeaderLines val="0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strRef>
              <c:f>基础数据!$B$20:$B$24</c:f>
              <c:strCache>
                <c:ptCount val="5"/>
                <c:pt idx="0">
                  <c:v>第一名
AA公司</c:v>
                </c:pt>
                <c:pt idx="1">
                  <c:v>第二名
BB公司</c:v>
                </c:pt>
                <c:pt idx="2">
                  <c:v>第三名
CC公司</c:v>
                </c:pt>
                <c:pt idx="3">
                  <c:v>第四名
DD公司</c:v>
                </c:pt>
                <c:pt idx="4">
                  <c:v>0</c:v>
                </c:pt>
              </c:strCache>
            </c:strRef>
          </c:xVal>
          <c:yVal>
            <c:numRef>
              <c:f>基础数据!$F$20:$F$24</c:f>
              <c:numCache>
                <c:formatCode>General</c:formatCode>
                <c:ptCount val="5"/>
                <c:pt idx="0">
                  <c:v>3.8</c:v>
                </c:pt>
                <c:pt idx="1">
                  <c:v>0.2</c:v>
                </c:pt>
                <c:pt idx="2">
                  <c:v>0.1</c:v>
                </c:pt>
                <c:pt idx="3">
                  <c:v>-4.1</c:v>
                </c:pt>
                <c:pt idx="4">
                  <c:v>0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基础数据!$H$20:$H$24</c15:f>
                <c15:dlblRangeCache>
                  <c:ptCount val="5"/>
                  <c:pt idx="0">
                    <c:v>3.8%(89.1分)</c:v>
                  </c:pt>
                  <c:pt idx="1">
                    <c:v>0.2%(86分)</c:v>
                  </c:pt>
                  <c:pt idx="2">
                    <c:v>0.1%(85.9分)</c:v>
                  </c:pt>
                  <c:pt idx="3">
                    <c:v>-4.1%(82.2分)</c:v>
                  </c:pt>
                  <c:pt idx="4">
                    <c:v/>
                  </c:pt>
                </c15:dlblRangeCache>
              </c15:datalabelsRange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axId val="1943029232"/>
        <c:axId val="1943030480"/>
      </c:scatterChart>
      <c:catAx>
        <c:axId val="2119183392"/>
        <c:scaling>
          <c:orientation val="minMax"/>
        </c:scaling>
        <c:delete val="0"/>
        <c:axPos val="b"/>
        <c:majorGridlines>
          <c:spPr>
            <a:ln w="12700" cap="flat" cmpd="sng" algn="ctr">
              <a:solidFill>
                <a:schemeClr val="tx1"/>
              </a:solidFill>
              <a:prstDash val="sysDash"/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high"/>
        <c:spPr>
          <a:noFill/>
          <a:ln w="127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zh-CN" sz="1050" b="1" i="0" u="none" strike="noStrike" kern="1200" baseline="0">
                <a:solidFill>
                  <a:sysClr val="windowText" lastClr="000000"/>
                </a:solidFill>
                <a:latin typeface="等线" panose="02010600030101010101" pitchFamily="2" charset="-122"/>
                <a:ea typeface="等线" panose="02010600030101010101" pitchFamily="2" charset="-122"/>
                <a:cs typeface="+mn-cs"/>
              </a:defRPr>
            </a:pPr>
          </a:p>
        </c:txPr>
        <c:crossAx val="2119182976"/>
        <c:crossesAt val="0"/>
        <c:auto val="1"/>
        <c:lblAlgn val="ctr"/>
        <c:lblOffset val="100"/>
        <c:noMultiLvlLbl val="0"/>
      </c:catAx>
      <c:valAx>
        <c:axId val="2119182976"/>
        <c:scaling>
          <c:orientation val="minMax"/>
        </c:scaling>
        <c:delete val="0"/>
        <c:axPos val="l"/>
        <c:numFmt formatCode="0&quot;%&quot;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zh-CN" sz="1000" b="0" i="0" u="none" strike="noStrike" kern="1200" baseline="0">
                <a:solidFill>
                  <a:schemeClr val="tx1"/>
                </a:solidFill>
                <a:latin typeface="等线" panose="02010600030101010101" pitchFamily="2" charset="-122"/>
                <a:ea typeface="等线" panose="02010600030101010101" pitchFamily="2" charset="-122"/>
                <a:cs typeface="+mn-cs"/>
              </a:defRPr>
            </a:pPr>
          </a:p>
        </c:txPr>
        <c:crossAx val="2119183392"/>
        <c:crosses val="autoZero"/>
        <c:crossBetween val="between"/>
      </c:valAx>
      <c:valAx>
        <c:axId val="194302923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txPr>
          <a:bodyPr rot="-60000000" spcFirstLastPara="0" vertOverflow="ellipsis" vert="horz" wrap="square" anchor="ctr" anchorCtr="1"/>
          <a:lstStyle/>
          <a:p>
            <a:pPr>
              <a:defRPr lang="zh-CN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</a:p>
        </c:txPr>
        <c:crossAx val="1943030480"/>
        <c:crossesAt val="0"/>
        <c:crossBetween val="midCat"/>
      </c:valAx>
      <c:valAx>
        <c:axId val="1943030480"/>
        <c:scaling>
          <c:orientation val="minMax"/>
        </c:scaling>
        <c:delete val="0"/>
        <c:axPos val="r"/>
        <c:numFmt formatCode="0&quot;%&quot;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zh-CN" sz="1000" b="0" i="0" u="none" strike="noStrike" kern="1200" baseline="0">
                <a:solidFill>
                  <a:schemeClr val="tx1"/>
                </a:solidFill>
                <a:latin typeface="等线" panose="02010600030101010101" pitchFamily="2" charset="-122"/>
                <a:ea typeface="等线" panose="02010600030101010101" pitchFamily="2" charset="-122"/>
                <a:cs typeface="+mn-cs"/>
              </a:defRPr>
            </a:pPr>
          </a:p>
        </c:txPr>
        <c:crossAx val="1943029232"/>
        <c:crosses val="max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00428265524625268"/>
          <c:y val="0.937476412127312"/>
          <c:w val="0.416982375226487"/>
          <c:h val="0.04377909170964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lang="zh-CN"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</a:p>
      </c:txPr>
    </c:legend>
    <c:plotVisOnly val="1"/>
    <c:dispBlanksAs val="gap"/>
    <c:showDLblsOverMax val="0"/>
    <c:extLst>
      <c:ext uri="{0b15fc19-7d7d-44ad-8c2d-2c3a37ce22c3}">
        <chartProps xmlns="https://web.wps.cn/et/2018/main" chartId="{524f6cfb-595e-4b2f-bb75-ecfa76f866ed}"/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lang="zh-CN"/>
      </a:pPr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600075</xdr:colOff>
      <xdr:row>1</xdr:row>
      <xdr:rowOff>13970</xdr:rowOff>
    </xdr:from>
    <xdr:to>
      <xdr:col>11</xdr:col>
      <xdr:colOff>442595</xdr:colOff>
      <xdr:row>30</xdr:row>
      <xdr:rowOff>89535</xdr:rowOff>
    </xdr:to>
    <xdr:graphicFrame>
      <xdr:nvGraphicFramePr>
        <xdr:cNvPr id="3" name="图表 2"/>
        <xdr:cNvGraphicFramePr/>
      </xdr:nvGraphicFramePr>
      <xdr:xfrm>
        <a:off x="600075" y="185420"/>
        <a:ext cx="7711440" cy="5047615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19050</xdr:colOff>
      <xdr:row>28</xdr:row>
      <xdr:rowOff>147320</xdr:rowOff>
    </xdr:from>
    <xdr:to>
      <xdr:col>11</xdr:col>
      <xdr:colOff>156845</xdr:colOff>
      <xdr:row>30</xdr:row>
      <xdr:rowOff>70485</xdr:rowOff>
    </xdr:to>
    <xdr:sp>
      <xdr:nvSpPr>
        <xdr:cNvPr id="2" name="文本框 1"/>
        <xdr:cNvSpPr txBox="1"/>
      </xdr:nvSpPr>
      <xdr:spPr>
        <a:xfrm>
          <a:off x="3773170" y="4947920"/>
          <a:ext cx="4252595" cy="26606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indent="0" fontAlgn="auto"/>
          <a:r>
            <a:rPr lang="zh-CN" altLang="en-US" sz="900"/>
            <a:t>图表含义：单项偏差率=（单项得分-单项前5名平均分）/单项前5名平均分</a:t>
          </a:r>
          <a:endParaRPr lang="zh-CN" altLang="en-US" sz="900"/>
        </a:p>
      </xdr:txBody>
    </xdr:sp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P25"/>
  <sheetViews>
    <sheetView tabSelected="1" topLeftCell="A3" workbookViewId="0">
      <selection activeCell="P7" sqref="P7"/>
    </sheetView>
  </sheetViews>
  <sheetFormatPr defaultColWidth="9" defaultRowHeight="14.25"/>
  <cols>
    <col min="1" max="1" width="6.6" style="5" customWidth="1"/>
    <col min="2" max="2" width="10.0666666666667" style="5" customWidth="1"/>
    <col min="3" max="4" width="7.4" style="5" customWidth="1"/>
    <col min="5" max="5" width="9.66666666666667" style="5" customWidth="1"/>
    <col min="6" max="7" width="7.4" style="5" customWidth="1"/>
    <col min="8" max="8" width="11.125" style="5" customWidth="1"/>
    <col min="9" max="10" width="7.4" style="5" customWidth="1"/>
    <col min="11" max="11" width="8.25" style="5" customWidth="1"/>
    <col min="12" max="13" width="7.4" style="5" customWidth="1"/>
    <col min="14" max="14" width="9.8" style="5" customWidth="1"/>
    <col min="15" max="20" width="15.4" style="5" customWidth="1"/>
    <col min="21" max="16384" width="9" style="5"/>
  </cols>
  <sheetData>
    <row r="2" s="2" customFormat="1" ht="25" customHeight="1" spans="1:16">
      <c r="B2" s="6" t="s">
        <v>0</v>
      </c>
      <c r="C2" s="7"/>
      <c r="D2" s="7"/>
      <c r="E2" s="7"/>
      <c r="F2" s="7"/>
      <c r="G2" s="7"/>
      <c r="H2" s="7"/>
      <c r="I2" s="8"/>
    </row>
    <row r="3" s="2" customFormat="1" ht="45" customHeight="1" spans="1:16">
      <c r="B3" s="9" t="s">
        <v>1</v>
      </c>
      <c r="C3" s="10"/>
      <c r="D3" s="10"/>
      <c r="E3" s="10"/>
      <c r="F3" s="10"/>
      <c r="G3" s="10"/>
      <c r="H3" s="10"/>
      <c r="I3" s="11"/>
    </row>
    <row r="4" s="3" customFormat="1" ht="24" customHeight="1" spans="1:16">
      <c r="B4" s="12" t="s">
        <v>2</v>
      </c>
      <c r="C4" s="13"/>
      <c r="D4" s="13"/>
      <c r="E4" s="13"/>
      <c r="F4" s="13"/>
      <c r="G4" s="13"/>
      <c r="H4" s="13"/>
      <c r="I4" s="14"/>
      <c r="K4" s="15" t="s">
        <v>3</v>
      </c>
      <c r="L4" s="15"/>
      <c r="M4" s="15"/>
      <c r="N4" s="15"/>
      <c r="O4" s="16"/>
    </row>
    <row r="5" s="3" customFormat="1" ht="24" customHeight="1" spans="1:16">
      <c r="B5" s="17" t="s">
        <v>4</v>
      </c>
      <c r="C5" s="13"/>
      <c r="D5" s="13"/>
      <c r="E5" s="13"/>
      <c r="F5" s="13"/>
      <c r="G5" s="13"/>
      <c r="H5" s="13"/>
      <c r="I5" s="14"/>
    </row>
    <row r="6" s="2" customFormat="1" ht="51" customHeight="1" spans="1:16">
      <c r="B6" s="18" t="s">
        <v>5</v>
      </c>
      <c r="C6" s="19"/>
      <c r="D6" s="19"/>
      <c r="E6" s="19"/>
      <c r="F6" s="19"/>
      <c r="G6" s="19"/>
      <c r="H6" s="19"/>
      <c r="I6" s="20"/>
    </row>
    <row r="7" ht="39" customHeight="1" spans="1:16">
      <c r="B7" s="21"/>
      <c r="C7" s="21"/>
      <c r="D7" s="22" t="s">
        <v>6</v>
      </c>
      <c r="E7" s="22"/>
      <c r="F7" s="22"/>
      <c r="G7" s="22"/>
      <c r="H7" s="22"/>
      <c r="I7" s="22"/>
      <c r="J7" s="22"/>
      <c r="K7" s="22"/>
      <c r="L7" s="22"/>
      <c r="M7" s="22"/>
      <c r="N7" s="23"/>
      <c r="O7" s="24"/>
      <c r="P7" s="24"/>
    </row>
    <row r="8" ht="25.05" customHeight="1" spans="1:16">
      <c r="B8" s="25"/>
      <c r="C8" s="26" t="s">
        <v>7</v>
      </c>
      <c r="D8" s="27"/>
      <c r="E8" s="28"/>
      <c r="F8" s="26" t="s">
        <v>8</v>
      </c>
      <c r="G8" s="27"/>
      <c r="H8" s="28"/>
      <c r="I8" s="26" t="s">
        <v>9</v>
      </c>
      <c r="J8" s="27"/>
      <c r="K8" s="28"/>
      <c r="L8" s="26" t="s">
        <v>10</v>
      </c>
      <c r="M8" s="27"/>
      <c r="N8" s="28"/>
      <c r="O8" s="24"/>
      <c r="P8" s="24"/>
    </row>
    <row r="9" ht="25.05" customHeight="1" spans="1:16">
      <c r="B9" s="29" t="s">
        <v>11</v>
      </c>
      <c r="C9" s="30">
        <f>AVERAGE(C11:C15)</f>
        <v>24.61</v>
      </c>
      <c r="D9" s="31"/>
      <c r="E9" s="32"/>
      <c r="F9" s="30">
        <f>AVERAGE(F11:F15)</f>
        <v>40</v>
      </c>
      <c r="G9" s="31"/>
      <c r="H9" s="32"/>
      <c r="I9" s="30">
        <f>AVERAGE(I11:I15)</f>
        <v>21.1775</v>
      </c>
      <c r="J9" s="31"/>
      <c r="K9" s="32"/>
      <c r="L9" s="30">
        <f>AVERAGE(L11:L15)</f>
        <v>85.7875</v>
      </c>
      <c r="M9" s="31"/>
      <c r="N9" s="32"/>
      <c r="O9" s="24"/>
      <c r="P9" s="24"/>
    </row>
    <row r="10" ht="25.05" customHeight="1" spans="1:16">
      <c r="B10" s="33" t="s">
        <v>12</v>
      </c>
      <c r="C10" s="34" t="s">
        <v>13</v>
      </c>
      <c r="D10" s="35" t="s">
        <v>14</v>
      </c>
      <c r="E10" s="36" t="s">
        <v>15</v>
      </c>
      <c r="F10" s="34" t="s">
        <v>13</v>
      </c>
      <c r="G10" s="35" t="s">
        <v>14</v>
      </c>
      <c r="H10" s="36" t="s">
        <v>15</v>
      </c>
      <c r="I10" s="34" t="s">
        <v>13</v>
      </c>
      <c r="J10" s="35" t="s">
        <v>14</v>
      </c>
      <c r="K10" s="36" t="s">
        <v>15</v>
      </c>
      <c r="L10" s="34" t="s">
        <v>13</v>
      </c>
      <c r="M10" s="35" t="s">
        <v>14</v>
      </c>
      <c r="N10" s="36" t="s">
        <v>15</v>
      </c>
      <c r="O10" s="24"/>
      <c r="P10" s="24"/>
    </row>
    <row r="11" ht="25.05" customHeight="1" spans="1:16">
      <c r="A11" s="4" t="s">
        <v>16</v>
      </c>
      <c r="B11" s="37" t="s">
        <v>17</v>
      </c>
      <c r="C11" s="38">
        <v>19.36</v>
      </c>
      <c r="D11" s="39">
        <f>C11-$C$9</f>
        <v>-5.25</v>
      </c>
      <c r="E11" s="40">
        <f>D11/$C$9</f>
        <v>-0.213327915481512</v>
      </c>
      <c r="F11" s="38">
        <v>40</v>
      </c>
      <c r="G11" s="39">
        <f>F11-$F$9</f>
        <v>0</v>
      </c>
      <c r="H11" s="40">
        <f>G11/F9</f>
        <v>0</v>
      </c>
      <c r="I11" s="38">
        <v>29.71</v>
      </c>
      <c r="J11" s="39">
        <f>I11-I9</f>
        <v>8.5325</v>
      </c>
      <c r="K11" s="40">
        <f>J11/I9</f>
        <v>0.402904025498761</v>
      </c>
      <c r="L11" s="41">
        <f>C11+F11+I11</f>
        <v>89.07</v>
      </c>
      <c r="M11" s="39">
        <f>L11-L9</f>
        <v>3.28249999999998</v>
      </c>
      <c r="N11" s="40">
        <f>M11/L9</f>
        <v>0.0382631502258486</v>
      </c>
      <c r="O11" s="24"/>
      <c r="P11" s="24"/>
    </row>
    <row r="12" ht="25.05" customHeight="1" spans="1:16">
      <c r="A12" s="4" t="s">
        <v>18</v>
      </c>
      <c r="B12" s="37" t="s">
        <v>19</v>
      </c>
      <c r="C12" s="38">
        <v>25.99</v>
      </c>
      <c r="D12" s="39">
        <f>C12-$C$9</f>
        <v>1.38</v>
      </c>
      <c r="E12" s="40">
        <f>D12/$C$9</f>
        <v>0.0560747663551401</v>
      </c>
      <c r="F12" s="38">
        <v>40</v>
      </c>
      <c r="G12" s="39">
        <f>F12-$F$9</f>
        <v>0</v>
      </c>
      <c r="H12" s="40">
        <f>G12/F9</f>
        <v>0</v>
      </c>
      <c r="I12" s="38">
        <v>20</v>
      </c>
      <c r="J12" s="39">
        <f>I12-I9</f>
        <v>-1.1775</v>
      </c>
      <c r="K12" s="40">
        <f>J12/I9</f>
        <v>-0.055601463817731</v>
      </c>
      <c r="L12" s="41">
        <f>C12+F12+I12</f>
        <v>85.99</v>
      </c>
      <c r="M12" s="39">
        <f>L12-L9</f>
        <v>0.202499999999986</v>
      </c>
      <c r="N12" s="40">
        <f>M12/L9</f>
        <v>0.00236048375346043</v>
      </c>
      <c r="O12" s="24"/>
      <c r="P12" s="24"/>
    </row>
    <row r="13" ht="25.05" customHeight="1" spans="1:16">
      <c r="A13" s="4" t="s">
        <v>20</v>
      </c>
      <c r="B13" s="37" t="s">
        <v>21</v>
      </c>
      <c r="C13" s="38">
        <v>30</v>
      </c>
      <c r="D13" s="39">
        <f>C13-$C$9</f>
        <v>5.39</v>
      </c>
      <c r="E13" s="40">
        <f>D13/$C$9</f>
        <v>0.219016659894352</v>
      </c>
      <c r="F13" s="38">
        <v>40</v>
      </c>
      <c r="G13" s="39">
        <f>F13-$F$9</f>
        <v>0</v>
      </c>
      <c r="H13" s="40">
        <f>G13/F9</f>
        <v>0</v>
      </c>
      <c r="I13" s="38">
        <v>15.86</v>
      </c>
      <c r="J13" s="39">
        <f>I13-I9</f>
        <v>-5.3175</v>
      </c>
      <c r="K13" s="40">
        <f>J13/I9</f>
        <v>-0.251091960807461</v>
      </c>
      <c r="L13" s="41">
        <f>C13+F13+I13</f>
        <v>85.86</v>
      </c>
      <c r="M13" s="39">
        <f>L13-L9</f>
        <v>0.0724999999999909</v>
      </c>
      <c r="N13" s="40">
        <f>M13/L9</f>
        <v>0.000845111467288252</v>
      </c>
      <c r="O13" s="24"/>
      <c r="P13" s="24"/>
    </row>
    <row r="14" ht="25.05" customHeight="1" spans="1:16">
      <c r="A14" s="4" t="s">
        <v>22</v>
      </c>
      <c r="B14" s="37" t="s">
        <v>23</v>
      </c>
      <c r="C14" s="38">
        <v>23.09</v>
      </c>
      <c r="D14" s="39">
        <f>C14-$C$9</f>
        <v>-1.52</v>
      </c>
      <c r="E14" s="40">
        <f>D14/$C$9</f>
        <v>-0.0617635107679805</v>
      </c>
      <c r="F14" s="38">
        <v>40</v>
      </c>
      <c r="G14" s="39">
        <f>F14-$F$9</f>
        <v>0</v>
      </c>
      <c r="H14" s="40">
        <f>G14/F9</f>
        <v>0</v>
      </c>
      <c r="I14" s="38">
        <v>19.14</v>
      </c>
      <c r="J14" s="39">
        <f>I14-I9</f>
        <v>-2.0375</v>
      </c>
      <c r="K14" s="40">
        <f>J14/I9</f>
        <v>-0.0962106008735686</v>
      </c>
      <c r="L14" s="41">
        <f>IF(B14="","",C14+F14+I14)</f>
        <v>82.23</v>
      </c>
      <c r="M14" s="39">
        <f>L14-L9</f>
        <v>-3.5575</v>
      </c>
      <c r="N14" s="40">
        <f>M14/L9</f>
        <v>-0.0414687454465977</v>
      </c>
      <c r="O14" s="24"/>
      <c r="P14" s="24"/>
    </row>
    <row r="15" ht="25.05" customHeight="1" spans="1:16">
      <c r="A15" s="4" t="s">
        <v>24</v>
      </c>
      <c r="B15" s="42"/>
      <c r="C15" s="43"/>
      <c r="D15" s="39">
        <f>C15-$C$9</f>
        <v>-24.61</v>
      </c>
      <c r="E15" s="40">
        <f>D15/$C$9</f>
        <v>-1</v>
      </c>
      <c r="F15" s="43"/>
      <c r="G15" s="39">
        <f>F15-$F$9</f>
        <v>-40</v>
      </c>
      <c r="H15" s="44">
        <f>G15/F9</f>
        <v>-1</v>
      </c>
      <c r="I15" s="43"/>
      <c r="J15" s="45">
        <f>I15-I9</f>
        <v>-21.1775</v>
      </c>
      <c r="K15" s="44">
        <f>J15/I9</f>
        <v>-1</v>
      </c>
      <c r="L15" s="41" t="str">
        <f>IF(B15="","",C15+F15+I15)</f>
        <v/>
      </c>
      <c r="M15" s="45" t="e">
        <f>L15-L9</f>
        <v>#VALUE!</v>
      </c>
      <c r="N15" s="44" t="e">
        <f>M15/L9</f>
        <v>#VALUE!</v>
      </c>
      <c r="O15" s="24"/>
      <c r="P15" s="24"/>
    </row>
    <row r="16" ht="25.05" customHeight="1" spans="1:16"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</row>
    <row r="17" s="4" customFormat="1" ht="25.05" customHeight="1" spans="2:16">
      <c r="B17" s="46" t="s">
        <v>25</v>
      </c>
      <c r="C17" s="47"/>
      <c r="D17" s="46"/>
      <c r="E17" s="46"/>
      <c r="F17" s="46"/>
      <c r="G17" s="46"/>
      <c r="H17" s="46"/>
      <c r="I17" s="46"/>
      <c r="J17" s="46"/>
      <c r="K17" s="46"/>
      <c r="L17" s="46"/>
      <c r="M17" s="46"/>
      <c r="N17" s="46"/>
      <c r="O17" s="46"/>
      <c r="P17" s="48"/>
    </row>
    <row r="18" ht="25.05" customHeight="1" spans="2:16"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</row>
    <row r="19" ht="29" customHeight="1" spans="2:16">
      <c r="B19" s="49" t="s">
        <v>12</v>
      </c>
      <c r="C19" s="50" t="s">
        <v>26</v>
      </c>
      <c r="D19" s="50" t="s">
        <v>27</v>
      </c>
      <c r="E19" s="50" t="s">
        <v>28</v>
      </c>
      <c r="F19" s="50" t="s">
        <v>10</v>
      </c>
      <c r="G19" s="50"/>
      <c r="H19" s="50" t="s">
        <v>29</v>
      </c>
      <c r="I19" s="51"/>
      <c r="J19" s="52"/>
      <c r="K19" s="53" t="s">
        <v>30</v>
      </c>
      <c r="L19" s="54"/>
      <c r="M19" s="55"/>
    </row>
    <row r="20" ht="29" customHeight="1" spans="2:16">
      <c r="B20" s="56" t="str">
        <f>基础数据!A11&amp;CHAR(10)&amp;基础数据!B11</f>
        <v>第一名
AA公司</v>
      </c>
      <c r="C20" s="57">
        <f>ROUND(基础数据!E11*100,1)</f>
        <v>-21.3</v>
      </c>
      <c r="D20" s="57">
        <f>ROUND(基础数据!H11*100,1)</f>
        <v>0</v>
      </c>
      <c r="E20" s="57">
        <f>ROUND(基础数据!K11*100,1)</f>
        <v>40.3</v>
      </c>
      <c r="F20" s="57">
        <f>ROUND(基础数据!N11*100,1)</f>
        <v>3.8</v>
      </c>
      <c r="G20" s="57"/>
      <c r="H20" s="57" t="str">
        <f>F20&amp;"%("&amp;ROUND(基础数据!L11,1)&amp;"分)"</f>
        <v>3.8%(89.1分)</v>
      </c>
      <c r="I20" s="58"/>
      <c r="J20" s="59"/>
      <c r="K20" s="60"/>
      <c r="L20" s="61"/>
      <c r="M20" s="62"/>
    </row>
    <row r="21" ht="29" customHeight="1" spans="2:16">
      <c r="B21" s="56" t="str">
        <f>基础数据!A12&amp;CHAR(10)&amp;基础数据!B12</f>
        <v>第二名
BB公司</v>
      </c>
      <c r="C21" s="57">
        <f>ROUND(基础数据!E12*100,1)</f>
        <v>5.6</v>
      </c>
      <c r="D21" s="57">
        <f>ROUND(基础数据!H12*100,1)</f>
        <v>0</v>
      </c>
      <c r="E21" s="57">
        <f>ROUND(基础数据!K12*100,1)</f>
        <v>-5.6</v>
      </c>
      <c r="F21" s="57">
        <f>ROUND(基础数据!N12*100,1)</f>
        <v>0.2</v>
      </c>
      <c r="G21" s="57"/>
      <c r="H21" s="57" t="str">
        <f>F21&amp;"%("&amp;ROUND(基础数据!L12,1)&amp;"分)"</f>
        <v>0.2%(86分)</v>
      </c>
      <c r="I21" s="58"/>
      <c r="J21" s="59"/>
      <c r="K21" s="60"/>
      <c r="L21" s="61"/>
      <c r="M21" s="62"/>
    </row>
    <row r="22" ht="29" customHeight="1" spans="2:16">
      <c r="B22" s="56" t="str">
        <f>基础数据!A13&amp;CHAR(10)&amp;基础数据!B13</f>
        <v>第三名
CC公司</v>
      </c>
      <c r="C22" s="57">
        <f>ROUND(基础数据!E13*100,1)</f>
        <v>21.9</v>
      </c>
      <c r="D22" s="57">
        <f>ROUND(基础数据!H13*100,1)</f>
        <v>0</v>
      </c>
      <c r="E22" s="57">
        <f>ROUND(基础数据!K13*100,1)</f>
        <v>-25.1</v>
      </c>
      <c r="F22" s="57">
        <f>ROUND(基础数据!N13*100,1)</f>
        <v>0.1</v>
      </c>
      <c r="G22" s="57"/>
      <c r="H22" s="57" t="str">
        <f>F22&amp;"%("&amp;ROUND(基础数据!L13,1)&amp;"分)"</f>
        <v>0.1%(85.9分)</v>
      </c>
      <c r="I22" s="58"/>
      <c r="J22" s="59"/>
      <c r="K22" s="60"/>
      <c r="L22" s="61"/>
      <c r="M22" s="62"/>
    </row>
    <row r="23" ht="29" customHeight="1" spans="2:16">
      <c r="B23" s="56" t="str">
        <f>IF(B14="","",基础数据!A14&amp;CHAR(10)&amp;基础数据!B14)</f>
        <v>第四名
DD公司</v>
      </c>
      <c r="C23" s="57">
        <f>IF(B14="","",ROUND(基础数据!E14*100,1))</f>
        <v>-6.2</v>
      </c>
      <c r="D23" s="57">
        <f>IF(B14="","",ROUND(基础数据!H14*100,1))</f>
        <v>0</v>
      </c>
      <c r="E23" s="57">
        <f>IF(B14="","",ROUND(基础数据!K14*100,1))</f>
        <v>-9.6</v>
      </c>
      <c r="F23" s="57">
        <f>IF(B14="","",ROUND(基础数据!N14*100,1))</f>
        <v>-4.1</v>
      </c>
      <c r="G23" s="57"/>
      <c r="H23" s="57" t="str">
        <f>IF(B14="","",F23&amp;"%("&amp;ROUND(基础数据!L14,1)&amp;"分)")</f>
        <v>-4.1%(82.2分)</v>
      </c>
      <c r="I23" s="58"/>
      <c r="J23" s="59"/>
      <c r="K23" s="60"/>
      <c r="L23" s="61"/>
      <c r="M23" s="62"/>
    </row>
    <row r="24" ht="29" customHeight="1" spans="2:16">
      <c r="B24" s="56" t="str">
        <f>IF(B15="","",基础数据!A15&amp;CHAR(10)&amp;基础数据!B15)</f>
        <v/>
      </c>
      <c r="C24" s="57" t="str">
        <f>IF(B15="","",ROUND(基础数据!E15*100,1))</f>
        <v/>
      </c>
      <c r="D24" s="57" t="str">
        <f>IF(B15="","",ROUND(基础数据!H15*100,1))</f>
        <v/>
      </c>
      <c r="E24" s="57" t="str">
        <f>IF(B15="","",ROUND(基础数据!K15*100,1))</f>
        <v/>
      </c>
      <c r="F24" s="57" t="str">
        <f>IF(B15="","",ROUND(基础数据!N15*100,1))</f>
        <v/>
      </c>
      <c r="G24" s="63"/>
      <c r="H24" s="57" t="str">
        <f>IF(B15="","",F24&amp;"%("&amp;ROUND(基础数据!L15,1)&amp;"分)")</f>
        <v/>
      </c>
      <c r="I24" s="64"/>
      <c r="J24" s="65"/>
      <c r="K24" s="66"/>
      <c r="L24" s="67"/>
      <c r="M24" s="68"/>
    </row>
    <row r="25" ht="29" customHeight="1" spans="2:16">
      <c r="B25" s="69"/>
      <c r="C25" s="69"/>
      <c r="D25" s="69"/>
      <c r="E25" s="69"/>
      <c r="F25" s="69"/>
      <c r="G25" s="69"/>
      <c r="H25" s="69"/>
      <c r="I25" s="69"/>
      <c r="J25" s="69"/>
      <c r="K25" s="70"/>
      <c r="L25" s="70"/>
      <c r="M25" s="70"/>
    </row>
  </sheetData>
  <mergeCells count="12">
    <mergeCell ref="B3:I3"/>
    <mergeCell ref="B6:I6"/>
    <mergeCell ref="D7:M7"/>
    <mergeCell ref="C8:E8"/>
    <mergeCell ref="F8:H8"/>
    <mergeCell ref="I8:K8"/>
    <mergeCell ref="L8:N8"/>
    <mergeCell ref="C9:E9"/>
    <mergeCell ref="F9:H9"/>
    <mergeCell ref="I9:K9"/>
    <mergeCell ref="L9:N9"/>
    <mergeCell ref="K19:M24"/>
  </mergeCells>
  <pageMargins left="0.75" right="0.75" top="1" bottom="1" header="0.5" footer="0.5"/>
  <pageSetup paperSize="9" orientation="landscape" blackAndWhite="1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C4:G17"/>
  <sheetViews>
    <sheetView workbookViewId="0">
      <selection activeCell="B44" sqref="B44"/>
    </sheetView>
  </sheetViews>
  <sheetFormatPr defaultColWidth="9" defaultRowHeight="13.5" outlineLevelCol="6"/>
  <cols>
    <col min="2" max="2" width="13.2666666666667" customWidth="1"/>
    <col min="13" max="13" width="10.4666666666667" customWidth="1"/>
  </cols>
  <sheetData>
    <row r="4" spans="3:7">
      <c r="C4" s="1"/>
      <c r="D4" s="1"/>
      <c r="E4" s="1"/>
      <c r="F4" s="1"/>
      <c r="G4" s="1"/>
    </row>
    <row r="5" spans="3:7">
      <c r="C5" s="1"/>
      <c r="D5" s="1"/>
      <c r="E5" s="1"/>
      <c r="F5" s="1"/>
      <c r="G5" s="1"/>
    </row>
    <row r="6" spans="3:7">
      <c r="D6" s="1"/>
      <c r="E6" s="1"/>
      <c r="F6" s="1"/>
      <c r="G6" s="1"/>
    </row>
    <row r="7" spans="3:7">
      <c r="C7" s="1"/>
      <c r="D7" s="1"/>
      <c r="E7" s="1"/>
      <c r="F7" s="1"/>
      <c r="G7" s="1"/>
    </row>
    <row r="17" spans="5:5">
      <c r="E17" s="1"/>
    </row>
  </sheetData>
  <pageMargins left="0.75" right="0.75" top="1" bottom="1" header="0.5" footer="0.5"/>
  <pageSetup paperSize="9" orientation="landscape"/>
  <headerFooter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F34" sqref="F34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基础数据</vt:lpstr>
      <vt:lpstr>最终显示（截图后放在报告里即可）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WPS_267842570</cp:lastModifiedBy>
  <dcterms:created xsi:type="dcterms:W3CDTF">2026-05-30T12:00:00Z</dcterms:created>
  <dcterms:modified xsi:type="dcterms:W3CDTF">2026-07-29T09:12:34Z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900164A05D834842B5055F72A3A2999B_11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1</vt:i4>
  </property>
</Properties>
</file>